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7320" activeTab="1"/>
  </bookViews>
  <sheets>
    <sheet name="Tabelle1" sheetId="1" r:id="rId1"/>
    <sheet name="KAPITA1" sheetId="2" r:id="rId2"/>
  </sheets>
  <definedNames/>
  <calcPr fullCalcOnLoad="1"/>
</workbook>
</file>

<file path=xl/sharedStrings.xml><?xml version="1.0" encoding="utf-8"?>
<sst xmlns="http://schemas.openxmlformats.org/spreadsheetml/2006/main" count="121" uniqueCount="40">
  <si>
    <t>Investitionen</t>
  </si>
  <si>
    <t>Beispiel</t>
  </si>
  <si>
    <t>Ihre Zahlen</t>
  </si>
  <si>
    <t>Grundstücke</t>
  </si>
  <si>
    <t>+</t>
  </si>
  <si>
    <t>Gebäude</t>
  </si>
  <si>
    <t>Umbaumaßnahmen</t>
  </si>
  <si>
    <t>Maschinen, Geräte</t>
  </si>
  <si>
    <t>Geschäfts- und Ladeneinrichtung</t>
  </si>
  <si>
    <t>Fahrzeuge</t>
  </si>
  <si>
    <t>=</t>
  </si>
  <si>
    <t>Kapitalbedarf für Investitionen</t>
  </si>
  <si>
    <t>Material- und Warenlager</t>
  </si>
  <si>
    <t>Voraussischtlicher Waren-/Materialeinsatz pro Jahr</t>
  </si>
  <si>
    <t>durchschnittlicher Materialumschlag pro Jahr</t>
  </si>
  <si>
    <t>Kapitalbedarf für Warenbestand</t>
  </si>
  <si>
    <t>Fertigwarenlager</t>
  </si>
  <si>
    <t>Durchschnittlicher Lagerbestand x Lagerdauer</t>
  </si>
  <si>
    <t>56.000 x 64</t>
  </si>
  <si>
    <t>Tage pro Jahr</t>
  </si>
  <si>
    <t>Kapitalbedarf für Fertigwarenlager</t>
  </si>
  <si>
    <t>Betriebsmittel</t>
  </si>
  <si>
    <t>Personalkosten</t>
  </si>
  <si>
    <t>Sachkosten (z.B. in % vom Umsatz)</t>
  </si>
  <si>
    <t>Zinsen</t>
  </si>
  <si>
    <t>Privatentnahmen (kalkulatorischer Unternehmerlohn)</t>
  </si>
  <si>
    <t>Summe</t>
  </si>
  <si>
    <t>:</t>
  </si>
  <si>
    <t>x</t>
  </si>
  <si>
    <t>durchschnittliche Dauer (Tage) Produktion/Verkauf</t>
  </si>
  <si>
    <t>Kapitalbedarf zur Vorfinanzierung betrieblicher und privater Kosten</t>
  </si>
  <si>
    <t>Geplanter Umsatz</t>
  </si>
  <si>
    <t>-</t>
  </si>
  <si>
    <t>Barverkäufe</t>
  </si>
  <si>
    <t>Verkäufe auf Rechnung (Ziel)</t>
  </si>
  <si>
    <t>durchschnittliches Zahlungsziel der Kunden (Tage)</t>
  </si>
  <si>
    <t>Kapitalbedarf zur Vorfinanzierung der Außenstände</t>
  </si>
  <si>
    <t>Gesamter Kapitalbedarf</t>
  </si>
  <si>
    <t>Kapitalbedarfsplan</t>
  </si>
  <si>
    <t>360 Tage = EUR/Tag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</si>
</sst>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_-* #,##0.000\ &quot;DM&quot;_-;\-* #,##0.000\ &quot;DM&quot;_-;_-* &quot;-&quot;??\ &quot;DM&quot;_-;_-@_-"/>
    <numFmt numFmtId="181" formatCode="#,##0.00\ &quot;DM&quot;;[Red]#,##0.00\ &quot;DM&quot;"/>
    <numFmt numFmtId="182" formatCode="#,##0\ &quot;DM&quot;;[Red]#,##0\ &quot;DM&quot;"/>
    <numFmt numFmtId="183" formatCode="0;[Red]0"/>
    <numFmt numFmtId="184" formatCode="#,##0;[Red]#,##0"/>
    <numFmt numFmtId="185" formatCode="#,##0.00\ &quot;DM&quot;"/>
    <numFmt numFmtId="186" formatCode="#,##0\ &quot;DM&quot;"/>
    <numFmt numFmtId="187" formatCode="#,##0.0\ &quot;DM&quot;;\-#,##0.0\ &quot;DM&quot;"/>
    <numFmt numFmtId="188" formatCode="#,##0.0\ &quot;DM&quot;;[Red]#,##0.0\ &quot;DM&quot;"/>
    <numFmt numFmtId="189" formatCode="#,##0.0\ &quot;DM&quot;"/>
    <numFmt numFmtId="190" formatCode="#,##0\ [$EUR]"/>
    <numFmt numFmtId="191" formatCode="#,##0.00\ _€"/>
    <numFmt numFmtId="192" formatCode="#,##0.00\ &quot;€&quot;;[Red]#,##0.00\ &quot;€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18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184" fontId="0" fillId="0" borderId="2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Continuous"/>
    </xf>
    <xf numFmtId="184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wrapText="1"/>
    </xf>
    <xf numFmtId="0" fontId="0" fillId="0" borderId="0" xfId="0" applyAlignment="1">
      <alignment wrapText="1"/>
    </xf>
    <xf numFmtId="190" fontId="0" fillId="0" borderId="1" xfId="0" applyNumberFormat="1" applyBorder="1" applyAlignment="1">
      <alignment/>
    </xf>
    <xf numFmtId="190" fontId="0" fillId="0" borderId="1" xfId="0" applyNumberFormat="1" applyBorder="1" applyAlignment="1">
      <alignment horizontal="right"/>
    </xf>
    <xf numFmtId="190" fontId="0" fillId="0" borderId="0" xfId="0" applyNumberFormat="1" applyAlignment="1">
      <alignment/>
    </xf>
    <xf numFmtId="190" fontId="0" fillId="0" borderId="0" xfId="18" applyNumberFormat="1" applyAlignment="1">
      <alignment/>
    </xf>
    <xf numFmtId="190" fontId="0" fillId="0" borderId="4" xfId="18" applyNumberFormat="1" applyBorder="1" applyAlignment="1">
      <alignment horizontal="right"/>
    </xf>
    <xf numFmtId="190" fontId="1" fillId="0" borderId="1" xfId="18" applyNumberFormat="1" applyFont="1" applyBorder="1" applyAlignment="1">
      <alignment/>
    </xf>
    <xf numFmtId="190" fontId="1" fillId="0" borderId="5" xfId="18" applyNumberFormat="1" applyFont="1" applyBorder="1" applyAlignment="1">
      <alignment horizontal="right"/>
    </xf>
    <xf numFmtId="190" fontId="6" fillId="0" borderId="0" xfId="15" applyNumberFormat="1" applyFont="1" applyBorder="1" applyAlignment="1">
      <alignment horizontal="center"/>
    </xf>
    <xf numFmtId="190" fontId="0" fillId="0" borderId="4" xfId="0" applyNumberFormat="1" applyBorder="1" applyAlignment="1">
      <alignment/>
    </xf>
    <xf numFmtId="190" fontId="1" fillId="0" borderId="1" xfId="0" applyNumberFormat="1" applyFont="1" applyBorder="1" applyAlignment="1">
      <alignment/>
    </xf>
    <xf numFmtId="190" fontId="1" fillId="0" borderId="5" xfId="0" applyNumberFormat="1" applyFont="1" applyBorder="1" applyAlignment="1">
      <alignment horizontal="right"/>
    </xf>
    <xf numFmtId="190" fontId="6" fillId="0" borderId="2" xfId="0" applyNumberFormat="1" applyFont="1" applyBorder="1" applyAlignment="1">
      <alignment horizontal="center"/>
    </xf>
    <xf numFmtId="190" fontId="0" fillId="0" borderId="0" xfId="18" applyNumberFormat="1" applyFont="1" applyBorder="1" applyAlignment="1">
      <alignment horizontal="center"/>
    </xf>
    <xf numFmtId="190" fontId="0" fillId="0" borderId="2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2" xfId="0" applyNumberFormat="1" applyBorder="1" applyAlignment="1">
      <alignment horizontal="left"/>
    </xf>
    <xf numFmtId="190" fontId="0" fillId="0" borderId="2" xfId="0" applyNumberFormat="1" applyBorder="1" applyAlignment="1">
      <alignment/>
    </xf>
    <xf numFmtId="190" fontId="1" fillId="0" borderId="6" xfId="0" applyNumberFormat="1" applyFont="1" applyBorder="1" applyAlignment="1">
      <alignment horizontal="right"/>
    </xf>
    <xf numFmtId="190" fontId="1" fillId="0" borderId="6" xfId="0" applyNumberFormat="1" applyFont="1" applyBorder="1" applyAlignment="1">
      <alignment/>
    </xf>
    <xf numFmtId="190" fontId="0" fillId="0" borderId="0" xfId="0" applyNumberFormat="1" applyAlignment="1">
      <alignment horizontal="right"/>
    </xf>
    <xf numFmtId="190" fontId="0" fillId="0" borderId="3" xfId="0" applyNumberFormat="1" applyBorder="1" applyAlignment="1">
      <alignment/>
    </xf>
    <xf numFmtId="190" fontId="1" fillId="0" borderId="7" xfId="0" applyNumberFormat="1" applyFont="1" applyBorder="1" applyAlignment="1">
      <alignment/>
    </xf>
    <xf numFmtId="0" fontId="0" fillId="0" borderId="0" xfId="15" applyNumberFormat="1" applyFont="1" applyBorder="1" applyAlignment="1">
      <alignment horizontal="center"/>
    </xf>
    <xf numFmtId="0" fontId="0" fillId="0" borderId="4" xfId="18" applyNumberFormat="1" applyBorder="1" applyAlignment="1">
      <alignment horizontal="center"/>
    </xf>
    <xf numFmtId="190" fontId="0" fillId="0" borderId="8" xfId="18" applyNumberFormat="1" applyBorder="1" applyAlignment="1" applyProtection="1">
      <alignment horizontal="right"/>
      <protection locked="0"/>
    </xf>
    <xf numFmtId="190" fontId="0" fillId="0" borderId="4" xfId="18" applyNumberFormat="1" applyBorder="1" applyAlignment="1" applyProtection="1">
      <alignment horizontal="right"/>
      <protection locked="0"/>
    </xf>
    <xf numFmtId="190" fontId="6" fillId="0" borderId="4" xfId="18" applyNumberFormat="1" applyFont="1" applyBorder="1" applyAlignment="1" applyProtection="1">
      <alignment horizontal="center"/>
      <protection locked="0"/>
    </xf>
    <xf numFmtId="0" fontId="0" fillId="0" borderId="4" xfId="18" applyNumberFormat="1" applyBorder="1" applyAlignment="1" applyProtection="1">
      <alignment horizontal="center"/>
      <protection locked="0"/>
    </xf>
    <xf numFmtId="190" fontId="0" fillId="0" borderId="8" xfId="0" applyNumberFormat="1" applyBorder="1" applyAlignment="1" applyProtection="1">
      <alignment/>
      <protection locked="0"/>
    </xf>
    <xf numFmtId="190" fontId="0" fillId="0" borderId="4" xfId="0" applyNumberFormat="1" applyBorder="1" applyAlignment="1" applyProtection="1">
      <alignment/>
      <protection locked="0"/>
    </xf>
    <xf numFmtId="190" fontId="0" fillId="0" borderId="0" xfId="0" applyNumberFormat="1" applyAlignment="1" applyProtection="1">
      <alignment/>
      <protection locked="0"/>
    </xf>
    <xf numFmtId="190" fontId="0" fillId="0" borderId="0" xfId="0" applyNumberFormat="1" applyAlignment="1" applyProtection="1">
      <alignment horizontal="right"/>
      <protection locked="0"/>
    </xf>
    <xf numFmtId="190" fontId="0" fillId="0" borderId="2" xfId="0" applyNumberFormat="1" applyBorder="1" applyAlignment="1" applyProtection="1">
      <alignment/>
      <protection locked="0"/>
    </xf>
    <xf numFmtId="191" fontId="0" fillId="0" borderId="0" xfId="18" applyNumberFormat="1" applyAlignment="1">
      <alignment/>
    </xf>
    <xf numFmtId="191" fontId="0" fillId="0" borderId="8" xfId="18" applyNumberFormat="1" applyBorder="1" applyAlignment="1">
      <alignment horizontal="right"/>
    </xf>
    <xf numFmtId="191" fontId="0" fillId="0" borderId="4" xfId="18" applyNumberFormat="1" applyBorder="1" applyAlignment="1">
      <alignment horizontal="right"/>
    </xf>
    <xf numFmtId="191" fontId="1" fillId="0" borderId="1" xfId="18" applyNumberFormat="1" applyFont="1" applyBorder="1" applyAlignment="1">
      <alignment/>
    </xf>
    <xf numFmtId="191" fontId="1" fillId="0" borderId="5" xfId="18" applyNumberFormat="1" applyFont="1" applyBorder="1" applyAlignment="1">
      <alignment horizontal="right"/>
    </xf>
    <xf numFmtId="191" fontId="6" fillId="0" borderId="0" xfId="15" applyNumberFormat="1" applyFont="1" applyBorder="1" applyAlignment="1">
      <alignment horizontal="center"/>
    </xf>
    <xf numFmtId="191" fontId="6" fillId="0" borderId="4" xfId="18" applyNumberFormat="1" applyFont="1" applyBorder="1" applyAlignment="1">
      <alignment horizontal="center"/>
    </xf>
    <xf numFmtId="191" fontId="0" fillId="0" borderId="0" xfId="15" applyNumberFormat="1" applyFont="1" applyBorder="1" applyAlignment="1">
      <alignment horizontal="center"/>
    </xf>
    <xf numFmtId="191" fontId="0" fillId="0" borderId="4" xfId="18" applyNumberForma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4" xfId="0" applyNumberForma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5" xfId="0" applyNumberFormat="1" applyFont="1" applyBorder="1" applyAlignment="1">
      <alignment horizontal="right"/>
    </xf>
    <xf numFmtId="191" fontId="0" fillId="0" borderId="1" xfId="0" applyNumberFormat="1" applyBorder="1" applyAlignment="1">
      <alignment horizontal="right"/>
    </xf>
    <xf numFmtId="191" fontId="0" fillId="0" borderId="0" xfId="18" applyNumberFormat="1" applyFon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2" xfId="0" applyNumberFormat="1" applyBorder="1" applyAlignment="1">
      <alignment horizontal="left"/>
    </xf>
    <xf numFmtId="191" fontId="0" fillId="0" borderId="2" xfId="0" applyNumberFormat="1" applyBorder="1" applyAlignment="1">
      <alignment/>
    </xf>
    <xf numFmtId="191" fontId="1" fillId="0" borderId="6" xfId="0" applyNumberFormat="1" applyFont="1" applyBorder="1" applyAlignment="1">
      <alignment/>
    </xf>
    <xf numFmtId="191" fontId="0" fillId="0" borderId="8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1" fillId="0" borderId="7" xfId="0" applyNumberFormat="1" applyFont="1" applyBorder="1" applyAlignment="1">
      <alignment/>
    </xf>
    <xf numFmtId="191" fontId="0" fillId="0" borderId="2" xfId="0" applyNumberFormat="1" applyBorder="1" applyAlignment="1">
      <alignment horizontal="right"/>
    </xf>
    <xf numFmtId="191" fontId="1" fillId="0" borderId="6" xfId="0" applyNumberFormat="1" applyFont="1" applyBorder="1" applyAlignment="1">
      <alignment horizontal="right"/>
    </xf>
    <xf numFmtId="192" fontId="1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22</xdr:row>
      <xdr:rowOff>9525</xdr:rowOff>
    </xdr:from>
    <xdr:to>
      <xdr:col>4</xdr:col>
      <xdr:colOff>85725</xdr:colOff>
      <xdr:row>22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019550" y="3686175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22</xdr:row>
      <xdr:rowOff>9525</xdr:rowOff>
    </xdr:from>
    <xdr:to>
      <xdr:col>4</xdr:col>
      <xdr:colOff>114300</xdr:colOff>
      <xdr:row>23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3990975" y="3686175"/>
          <a:ext cx="257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           </a:t>
          </a:r>
        </a:p>
      </xdr:txBody>
    </xdr:sp>
    <xdr:clientData/>
  </xdr:twoCellAnchor>
  <xdr:twoCellAnchor>
    <xdr:from>
      <xdr:col>3</xdr:col>
      <xdr:colOff>66675</xdr:colOff>
      <xdr:row>23</xdr:row>
      <xdr:rowOff>0</xdr:rowOff>
    </xdr:from>
    <xdr:to>
      <xdr:col>4</xdr:col>
      <xdr:colOff>704850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3400425" y="38385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28575</xdr:rowOff>
    </xdr:from>
    <xdr:to>
      <xdr:col>4</xdr:col>
      <xdr:colOff>371475</xdr:colOff>
      <xdr:row>24</xdr:row>
      <xdr:rowOff>66675</xdr:rowOff>
    </xdr:to>
    <xdr:sp>
      <xdr:nvSpPr>
        <xdr:cNvPr id="4" name="Text 10"/>
        <xdr:cNvSpPr txBox="1">
          <a:spLocks noChangeArrowheads="1"/>
        </xdr:cNvSpPr>
      </xdr:nvSpPr>
      <xdr:spPr>
        <a:xfrm>
          <a:off x="3724275" y="3867150"/>
          <a:ext cx="7810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23</xdr:row>
      <xdr:rowOff>9525</xdr:rowOff>
    </xdr:from>
    <xdr:to>
      <xdr:col>7</xdr:col>
      <xdr:colOff>85725</xdr:colOff>
      <xdr:row>23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4933950" y="3914775"/>
          <a:ext cx="180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23</xdr:row>
      <xdr:rowOff>9525</xdr:rowOff>
    </xdr:from>
    <xdr:to>
      <xdr:col>7</xdr:col>
      <xdr:colOff>114300</xdr:colOff>
      <xdr:row>24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905375" y="3914775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           </a:t>
          </a:r>
        </a:p>
      </xdr:txBody>
    </xdr:sp>
    <xdr:clientData/>
  </xdr:twoCellAnchor>
  <xdr:twoCellAnchor>
    <xdr:from>
      <xdr:col>6</xdr:col>
      <xdr:colOff>66675</xdr:colOff>
      <xdr:row>24</xdr:row>
      <xdr:rowOff>0</xdr:rowOff>
    </xdr:from>
    <xdr:to>
      <xdr:col>7</xdr:col>
      <xdr:colOff>704850</xdr:colOff>
      <xdr:row>24</xdr:row>
      <xdr:rowOff>0</xdr:rowOff>
    </xdr:to>
    <xdr:sp>
      <xdr:nvSpPr>
        <xdr:cNvPr id="3" name="Line 9"/>
        <xdr:cNvSpPr>
          <a:spLocks/>
        </xdr:cNvSpPr>
      </xdr:nvSpPr>
      <xdr:spPr>
        <a:xfrm>
          <a:off x="4314825" y="406717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24</xdr:row>
      <xdr:rowOff>28575</xdr:rowOff>
    </xdr:from>
    <xdr:to>
      <xdr:col>7</xdr:col>
      <xdr:colOff>371475</xdr:colOff>
      <xdr:row>25</xdr:row>
      <xdr:rowOff>66675</xdr:rowOff>
    </xdr:to>
    <xdr:sp>
      <xdr:nvSpPr>
        <xdr:cNvPr id="4" name="Text 10"/>
        <xdr:cNvSpPr txBox="1">
          <a:spLocks noChangeArrowheads="1"/>
        </xdr:cNvSpPr>
      </xdr:nvSpPr>
      <xdr:spPr>
        <a:xfrm>
          <a:off x="4638675" y="4095750"/>
          <a:ext cx="762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28">
      <selection activeCell="E32" sqref="E32"/>
    </sheetView>
  </sheetViews>
  <sheetFormatPr defaultColWidth="11.421875" defaultRowHeight="12.75"/>
  <cols>
    <col min="1" max="1" width="2.7109375" style="0" customWidth="1"/>
    <col min="2" max="2" width="36.57421875" style="0" customWidth="1"/>
    <col min="3" max="3" width="10.7109375" style="34" customWidth="1"/>
    <col min="4" max="5" width="12.00390625" style="34" bestFit="1" customWidth="1"/>
  </cols>
  <sheetData>
    <row r="2" spans="1:5" ht="15.75">
      <c r="A2" s="2" t="s">
        <v>0</v>
      </c>
      <c r="B2" s="3"/>
      <c r="C2" s="32"/>
      <c r="D2" s="33" t="s">
        <v>1</v>
      </c>
      <c r="E2" s="33" t="s">
        <v>2</v>
      </c>
    </row>
    <row r="3" spans="1:5" ht="12.75">
      <c r="A3" t="s">
        <v>3</v>
      </c>
      <c r="D3" s="35">
        <v>0</v>
      </c>
      <c r="E3" s="56">
        <v>0</v>
      </c>
    </row>
    <row r="4" spans="1:5" ht="12.75">
      <c r="A4" s="4" t="s">
        <v>4</v>
      </c>
      <c r="B4" t="s">
        <v>5</v>
      </c>
      <c r="D4" s="35">
        <v>0</v>
      </c>
      <c r="E4" s="57">
        <v>0</v>
      </c>
    </row>
    <row r="5" spans="1:5" ht="12.75">
      <c r="A5" s="4" t="s">
        <v>4</v>
      </c>
      <c r="B5" t="s">
        <v>6</v>
      </c>
      <c r="D5" s="35">
        <v>10000</v>
      </c>
      <c r="E5" s="57">
        <v>0</v>
      </c>
    </row>
    <row r="6" spans="1:5" ht="12.75">
      <c r="A6" s="4" t="s">
        <v>4</v>
      </c>
      <c r="B6" t="s">
        <v>7</v>
      </c>
      <c r="D6" s="35">
        <v>40000</v>
      </c>
      <c r="E6" s="57">
        <v>0</v>
      </c>
    </row>
    <row r="7" spans="1:5" ht="12.75">
      <c r="A7" s="4" t="s">
        <v>4</v>
      </c>
      <c r="B7" t="s">
        <v>8</v>
      </c>
      <c r="D7" s="35">
        <v>19000</v>
      </c>
      <c r="E7" s="57">
        <v>0</v>
      </c>
    </row>
    <row r="8" spans="1:5" ht="12.75">
      <c r="A8" s="4" t="s">
        <v>4</v>
      </c>
      <c r="B8" t="s">
        <v>9</v>
      </c>
      <c r="D8" s="35">
        <v>30000</v>
      </c>
      <c r="E8" s="57">
        <v>0</v>
      </c>
    </row>
    <row r="9" spans="4:5" ht="12.75">
      <c r="D9" s="35"/>
      <c r="E9" s="36"/>
    </row>
    <row r="10" spans="1:5" ht="12.75">
      <c r="A10" s="7" t="s">
        <v>10</v>
      </c>
      <c r="B10" s="8" t="s">
        <v>11</v>
      </c>
      <c r="C10" s="32"/>
      <c r="D10" s="37">
        <f>SUM(D3:D9)</f>
        <v>99000</v>
      </c>
      <c r="E10" s="38">
        <f>SUM(E3:E9)</f>
        <v>0</v>
      </c>
    </row>
    <row r="14" spans="1:5" ht="15.75">
      <c r="A14" s="10" t="s">
        <v>12</v>
      </c>
      <c r="B14" s="3"/>
      <c r="C14" s="32"/>
      <c r="D14" s="33" t="s">
        <v>1</v>
      </c>
      <c r="E14" s="33" t="s">
        <v>2</v>
      </c>
    </row>
    <row r="15" spans="1:5" ht="12.75">
      <c r="A15" s="11" t="s">
        <v>13</v>
      </c>
      <c r="D15" s="39">
        <v>100000</v>
      </c>
      <c r="E15" s="58">
        <v>0</v>
      </c>
    </row>
    <row r="16" spans="1:5" ht="12.75">
      <c r="A16" s="13"/>
      <c r="B16" t="s">
        <v>14</v>
      </c>
      <c r="D16" s="54">
        <v>2</v>
      </c>
      <c r="E16" s="59">
        <v>2</v>
      </c>
    </row>
    <row r="17" ht="12.75">
      <c r="E17" s="40"/>
    </row>
    <row r="18" spans="1:5" ht="12.75">
      <c r="A18" s="14" t="s">
        <v>10</v>
      </c>
      <c r="B18" s="8" t="s">
        <v>15</v>
      </c>
      <c r="C18" s="32"/>
      <c r="D18" s="41">
        <f>D15/D16</f>
        <v>50000</v>
      </c>
      <c r="E18" s="42">
        <f>E15/E16</f>
        <v>0</v>
      </c>
    </row>
    <row r="22" spans="1:5" ht="15.75">
      <c r="A22" s="2" t="s">
        <v>16</v>
      </c>
      <c r="B22" s="3"/>
      <c r="C22" s="33" t="s">
        <v>1</v>
      </c>
      <c r="D22" s="33"/>
      <c r="E22" s="33" t="s">
        <v>2</v>
      </c>
    </row>
    <row r="23" spans="1:5" ht="12.75">
      <c r="A23" s="11" t="s">
        <v>17</v>
      </c>
      <c r="C23" s="43" t="s">
        <v>18</v>
      </c>
      <c r="D23" s="44">
        <v>0</v>
      </c>
      <c r="E23" s="59">
        <v>0</v>
      </c>
    </row>
    <row r="24" spans="2:5" ht="12.75">
      <c r="B24" s="12" t="s">
        <v>19</v>
      </c>
      <c r="C24" s="45">
        <v>360</v>
      </c>
      <c r="D24" s="46"/>
      <c r="E24" s="47"/>
    </row>
    <row r="25" spans="3:5" ht="12.75">
      <c r="C25" s="48"/>
      <c r="E25" s="48"/>
    </row>
    <row r="26" spans="1:5" ht="12.75">
      <c r="A26" s="14" t="s">
        <v>10</v>
      </c>
      <c r="B26" s="8" t="s">
        <v>20</v>
      </c>
      <c r="C26" s="49">
        <f>56000*64/360</f>
        <v>9955.555555555555</v>
      </c>
      <c r="D26" s="41"/>
      <c r="E26" s="50">
        <f>(D23*E23)/360</f>
        <v>0</v>
      </c>
    </row>
    <row r="30" spans="1:5" ht="15.75">
      <c r="A30" s="2" t="s">
        <v>21</v>
      </c>
      <c r="B30" s="3"/>
      <c r="C30" s="32"/>
      <c r="D30" s="33" t="s">
        <v>1</v>
      </c>
      <c r="E30" s="33" t="s">
        <v>2</v>
      </c>
    </row>
    <row r="31" spans="1:5" ht="12.75">
      <c r="A31" t="s">
        <v>22</v>
      </c>
      <c r="D31" s="34">
        <v>90000</v>
      </c>
      <c r="E31" s="60">
        <v>0</v>
      </c>
    </row>
    <row r="32" spans="1:5" ht="12.75">
      <c r="A32" s="4" t="s">
        <v>4</v>
      </c>
      <c r="B32" t="s">
        <v>23</v>
      </c>
      <c r="D32" s="34">
        <v>45000</v>
      </c>
      <c r="E32" s="61">
        <v>0</v>
      </c>
    </row>
    <row r="33" spans="1:5" ht="12.75">
      <c r="A33" s="4" t="s">
        <v>4</v>
      </c>
      <c r="B33" t="s">
        <v>24</v>
      </c>
      <c r="D33" s="34">
        <v>7000</v>
      </c>
      <c r="E33" s="61">
        <v>0</v>
      </c>
    </row>
    <row r="34" spans="1:5" ht="25.5">
      <c r="A34" s="4" t="s">
        <v>4</v>
      </c>
      <c r="B34" s="31" t="s">
        <v>25</v>
      </c>
      <c r="D34" s="34">
        <v>60000</v>
      </c>
      <c r="E34" s="61">
        <v>0</v>
      </c>
    </row>
    <row r="35" spans="1:5" ht="12.75">
      <c r="A35" t="s">
        <v>26</v>
      </c>
      <c r="D35" s="34">
        <f>SUM(D31:D34)</f>
        <v>202000</v>
      </c>
      <c r="E35" s="62">
        <f>SUM(E31:E34)</f>
        <v>0</v>
      </c>
    </row>
    <row r="36" spans="1:5" ht="12.75">
      <c r="A36" s="5" t="s">
        <v>27</v>
      </c>
      <c r="B36" t="s">
        <v>39</v>
      </c>
      <c r="D36" s="51">
        <f>D35/360</f>
        <v>561.1111111111111</v>
      </c>
      <c r="E36" s="63">
        <f>E35/360</f>
        <v>0</v>
      </c>
    </row>
    <row r="37" spans="1:5" ht="25.5">
      <c r="A37" s="5" t="s">
        <v>28</v>
      </c>
      <c r="B37" s="31" t="s">
        <v>29</v>
      </c>
      <c r="D37" s="55">
        <v>20</v>
      </c>
      <c r="E37" s="59">
        <v>30</v>
      </c>
    </row>
    <row r="38" ht="12.75">
      <c r="E38" s="40"/>
    </row>
    <row r="39" spans="1:5" ht="26.25" thickBot="1">
      <c r="A39" s="22" t="s">
        <v>10</v>
      </c>
      <c r="B39" s="30" t="s">
        <v>30</v>
      </c>
      <c r="C39" s="52"/>
      <c r="D39" s="53">
        <f>D36*D37</f>
        <v>11222.222222222223</v>
      </c>
      <c r="E39" s="53">
        <f>E37*E36</f>
        <v>0</v>
      </c>
    </row>
    <row r="40" spans="1:5" ht="12.75">
      <c r="A40" t="s">
        <v>31</v>
      </c>
      <c r="D40" s="48">
        <v>478000</v>
      </c>
      <c r="E40" s="64">
        <v>0</v>
      </c>
    </row>
    <row r="41" spans="1:5" ht="12.75">
      <c r="A41" s="4" t="s">
        <v>32</v>
      </c>
      <c r="B41" t="s">
        <v>33</v>
      </c>
      <c r="D41" s="48">
        <v>120000</v>
      </c>
      <c r="E41" s="64">
        <v>0</v>
      </c>
    </row>
    <row r="42" spans="1:5" ht="12.75">
      <c r="A42" s="4" t="s">
        <v>10</v>
      </c>
      <c r="B42" t="s">
        <v>34</v>
      </c>
      <c r="D42" s="48">
        <f>D40-D41</f>
        <v>358000</v>
      </c>
      <c r="E42" s="64">
        <v>0</v>
      </c>
    </row>
    <row r="43" spans="1:5" ht="12.75">
      <c r="A43" s="4" t="s">
        <v>27</v>
      </c>
      <c r="B43" t="s">
        <v>39</v>
      </c>
      <c r="D43" s="48">
        <f>D42/360</f>
        <v>994.4444444444445</v>
      </c>
      <c r="E43" s="64">
        <f>E42/360</f>
        <v>0</v>
      </c>
    </row>
    <row r="44" spans="1:5" ht="25.5" customHeight="1">
      <c r="A44" s="4" t="s">
        <v>28</v>
      </c>
      <c r="B44" s="31" t="s">
        <v>35</v>
      </c>
      <c r="D44" s="55">
        <v>30</v>
      </c>
      <c r="E44" s="59">
        <v>30</v>
      </c>
    </row>
    <row r="45" spans="1:5" ht="26.25" thickBot="1">
      <c r="A45" s="19" t="s">
        <v>10</v>
      </c>
      <c r="B45" s="30" t="s">
        <v>36</v>
      </c>
      <c r="C45" s="52"/>
      <c r="D45" s="53">
        <f>D44*D43</f>
        <v>29833.333333333332</v>
      </c>
      <c r="E45" s="53">
        <f>E44*E43</f>
        <v>0</v>
      </c>
    </row>
    <row r="46" spans="1:5" ht="12.75">
      <c r="A46" s="9"/>
      <c r="B46" s="8" t="s">
        <v>37</v>
      </c>
      <c r="C46" s="32"/>
      <c r="D46" s="50">
        <f>D10+D18+C26+D39+D45</f>
        <v>200011.11111111112</v>
      </c>
      <c r="E46" s="49">
        <f>E10+E18+E26+E39+E45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3">
      <selection activeCell="H33" sqref="H33"/>
    </sheetView>
  </sheetViews>
  <sheetFormatPr defaultColWidth="11.421875" defaultRowHeight="12.75"/>
  <cols>
    <col min="1" max="1" width="2.421875" style="0" customWidth="1"/>
    <col min="2" max="2" width="28.57421875" style="0" customWidth="1"/>
    <col min="3" max="3" width="10.00390625" style="0" customWidth="1"/>
    <col min="4" max="4" width="5.57421875" style="0" customWidth="1"/>
    <col min="5" max="5" width="5.7109375" style="0" customWidth="1"/>
    <col min="7" max="7" width="11.7109375" style="0" bestFit="1" customWidth="1"/>
    <col min="8" max="8" width="11.57421875" style="0" bestFit="1" customWidth="1"/>
  </cols>
  <sheetData>
    <row r="1" ht="18">
      <c r="A1" s="1" t="s">
        <v>38</v>
      </c>
    </row>
    <row r="3" spans="1:10" ht="15.75">
      <c r="A3" s="2" t="s">
        <v>0</v>
      </c>
      <c r="B3" s="3"/>
      <c r="C3" s="3"/>
      <c r="D3" s="3"/>
      <c r="E3" s="3"/>
      <c r="F3" s="3"/>
      <c r="G3" s="9" t="s">
        <v>1</v>
      </c>
      <c r="H3" s="9" t="s">
        <v>2</v>
      </c>
      <c r="I3" s="6"/>
      <c r="J3" s="6"/>
    </row>
    <row r="4" spans="1:8" ht="12.75">
      <c r="A4" t="s">
        <v>3</v>
      </c>
      <c r="G4" s="65">
        <v>0</v>
      </c>
      <c r="H4" s="66">
        <v>0</v>
      </c>
    </row>
    <row r="5" spans="1:8" ht="12.75">
      <c r="A5" s="4" t="s">
        <v>4</v>
      </c>
      <c r="B5" t="s">
        <v>5</v>
      </c>
      <c r="G5" s="65">
        <v>0</v>
      </c>
      <c r="H5" s="67">
        <v>0</v>
      </c>
    </row>
    <row r="6" spans="1:8" ht="12.75">
      <c r="A6" s="4" t="s">
        <v>4</v>
      </c>
      <c r="B6" t="s">
        <v>6</v>
      </c>
      <c r="G6" s="65">
        <v>10000</v>
      </c>
      <c r="H6" s="67">
        <v>0</v>
      </c>
    </row>
    <row r="7" spans="1:8" ht="12.75">
      <c r="A7" s="4" t="s">
        <v>4</v>
      </c>
      <c r="B7" t="s">
        <v>7</v>
      </c>
      <c r="G7" s="65">
        <v>40000</v>
      </c>
      <c r="H7" s="67">
        <v>0</v>
      </c>
    </row>
    <row r="8" spans="1:8" ht="12.75">
      <c r="A8" s="4" t="s">
        <v>4</v>
      </c>
      <c r="B8" t="s">
        <v>8</v>
      </c>
      <c r="G8" s="65">
        <v>19000</v>
      </c>
      <c r="H8" s="67">
        <v>0</v>
      </c>
    </row>
    <row r="9" spans="1:8" ht="12.75">
      <c r="A9" s="4" t="s">
        <v>4</v>
      </c>
      <c r="B9" t="s">
        <v>9</v>
      </c>
      <c r="G9" s="65">
        <v>30000</v>
      </c>
      <c r="H9" s="67">
        <v>0</v>
      </c>
    </row>
    <row r="10" spans="7:8" ht="12.75">
      <c r="G10" s="65"/>
      <c r="H10" s="67"/>
    </row>
    <row r="11" spans="1:8" ht="12.75">
      <c r="A11" s="7" t="s">
        <v>10</v>
      </c>
      <c r="B11" s="8" t="s">
        <v>11</v>
      </c>
      <c r="C11" s="3"/>
      <c r="D11" s="3"/>
      <c r="E11" s="3"/>
      <c r="F11" s="3"/>
      <c r="G11" s="68">
        <f>SUM(G4:G10)</f>
        <v>99000</v>
      </c>
      <c r="H11" s="69">
        <f>SUM(H4:H10)</f>
        <v>0</v>
      </c>
    </row>
    <row r="15" spans="1:8" ht="15.75">
      <c r="A15" s="10" t="s">
        <v>12</v>
      </c>
      <c r="B15" s="3"/>
      <c r="C15" s="3"/>
      <c r="D15" s="3"/>
      <c r="E15" s="3"/>
      <c r="F15" s="3"/>
      <c r="G15" s="9" t="s">
        <v>1</v>
      </c>
      <c r="H15" s="9" t="s">
        <v>2</v>
      </c>
    </row>
    <row r="16" spans="1:8" ht="12.75">
      <c r="A16" s="11" t="s">
        <v>13</v>
      </c>
      <c r="G16" s="70">
        <v>100000</v>
      </c>
      <c r="H16" s="71">
        <v>0</v>
      </c>
    </row>
    <row r="17" spans="1:8" ht="12.75">
      <c r="A17" s="13"/>
      <c r="B17" t="s">
        <v>14</v>
      </c>
      <c r="G17" s="72">
        <v>2</v>
      </c>
      <c r="H17" s="73">
        <v>2</v>
      </c>
    </row>
    <row r="18" spans="7:8" ht="12.75">
      <c r="G18" s="74"/>
      <c r="H18" s="75"/>
    </row>
    <row r="19" spans="1:8" ht="12.75">
      <c r="A19" s="14" t="s">
        <v>10</v>
      </c>
      <c r="B19" s="8" t="s">
        <v>15</v>
      </c>
      <c r="C19" s="3"/>
      <c r="D19" s="3"/>
      <c r="E19" s="3"/>
      <c r="F19" s="3"/>
      <c r="G19" s="76">
        <f>G16/G17</f>
        <v>50000</v>
      </c>
      <c r="H19" s="77">
        <f>H16/H17</f>
        <v>0</v>
      </c>
    </row>
    <row r="20" spans="7:8" ht="12.75">
      <c r="G20" s="74"/>
      <c r="H20" s="74"/>
    </row>
    <row r="21" spans="7:8" ht="12.75">
      <c r="G21" s="74"/>
      <c r="H21" s="74"/>
    </row>
    <row r="22" spans="7:8" ht="12.75">
      <c r="G22" s="74"/>
      <c r="H22" s="74"/>
    </row>
    <row r="23" spans="1:9" ht="15.75">
      <c r="A23" s="2" t="s">
        <v>16</v>
      </c>
      <c r="B23" s="3"/>
      <c r="C23" s="3"/>
      <c r="D23" s="3"/>
      <c r="E23" s="3"/>
      <c r="F23" s="9" t="s">
        <v>1</v>
      </c>
      <c r="G23" s="78"/>
      <c r="H23" s="78" t="s">
        <v>2</v>
      </c>
      <c r="I23" s="26"/>
    </row>
    <row r="24" spans="1:11" ht="12.75">
      <c r="A24" s="11" t="s">
        <v>17</v>
      </c>
      <c r="D24" s="17"/>
      <c r="E24" s="15"/>
      <c r="F24" s="23" t="s">
        <v>18</v>
      </c>
      <c r="G24" s="79">
        <v>0</v>
      </c>
      <c r="H24" s="80">
        <v>0</v>
      </c>
      <c r="I24" s="28"/>
      <c r="J24" s="27"/>
      <c r="K24" s="29"/>
    </row>
    <row r="25" spans="2:9" ht="12.75">
      <c r="B25" s="12" t="s">
        <v>19</v>
      </c>
      <c r="E25" s="18"/>
      <c r="F25" s="24">
        <v>360</v>
      </c>
      <c r="G25" s="81"/>
      <c r="H25" s="82"/>
      <c r="I25" s="6"/>
    </row>
    <row r="26" spans="6:9" ht="12.75">
      <c r="F26" s="16"/>
      <c r="G26" s="74"/>
      <c r="H26" s="83"/>
      <c r="I26" s="6"/>
    </row>
    <row r="27" spans="1:9" ht="12.75">
      <c r="A27" s="14" t="s">
        <v>10</v>
      </c>
      <c r="B27" s="8" t="s">
        <v>20</v>
      </c>
      <c r="C27" s="3"/>
      <c r="D27" s="3"/>
      <c r="E27" s="3"/>
      <c r="F27" s="90">
        <f>56000*64/360</f>
        <v>9955.555555555555</v>
      </c>
      <c r="G27" s="76"/>
      <c r="H27" s="84">
        <f>(G24*H24)/360</f>
        <v>0</v>
      </c>
      <c r="I27" s="25"/>
    </row>
    <row r="28" spans="7:8" ht="12.75">
      <c r="G28" s="74"/>
      <c r="H28" s="74"/>
    </row>
    <row r="29" spans="7:8" ht="12.75">
      <c r="G29" s="74"/>
      <c r="H29" s="74"/>
    </row>
    <row r="30" spans="7:8" ht="12.75">
      <c r="G30" s="74"/>
      <c r="H30" s="74"/>
    </row>
    <row r="31" spans="1:9" ht="15.75">
      <c r="A31" s="2" t="s">
        <v>21</v>
      </c>
      <c r="B31" s="3"/>
      <c r="C31" s="3"/>
      <c r="D31" s="3"/>
      <c r="E31" s="3"/>
      <c r="F31" s="3"/>
      <c r="G31" s="78" t="s">
        <v>1</v>
      </c>
      <c r="H31" s="78" t="s">
        <v>2</v>
      </c>
      <c r="I31" s="6"/>
    </row>
    <row r="32" spans="1:8" ht="12.75">
      <c r="A32" t="s">
        <v>22</v>
      </c>
      <c r="G32" s="74">
        <v>90000</v>
      </c>
      <c r="H32" s="85">
        <v>0</v>
      </c>
    </row>
    <row r="33" spans="1:8" ht="12.75">
      <c r="A33" s="4" t="s">
        <v>4</v>
      </c>
      <c r="B33" t="s">
        <v>23</v>
      </c>
      <c r="G33" s="74">
        <v>45000</v>
      </c>
      <c r="H33" s="75">
        <v>0</v>
      </c>
    </row>
    <row r="34" spans="1:8" ht="12.75">
      <c r="A34" s="4" t="s">
        <v>4</v>
      </c>
      <c r="B34" t="s">
        <v>24</v>
      </c>
      <c r="G34" s="74">
        <v>7000</v>
      </c>
      <c r="H34" s="75">
        <v>0</v>
      </c>
    </row>
    <row r="35" spans="1:8" ht="12.75">
      <c r="A35" s="4" t="s">
        <v>4</v>
      </c>
      <c r="B35" t="s">
        <v>25</v>
      </c>
      <c r="G35" s="74">
        <v>60000</v>
      </c>
      <c r="H35" s="75">
        <v>0</v>
      </c>
    </row>
    <row r="36" spans="1:8" ht="12.75">
      <c r="A36" t="s">
        <v>26</v>
      </c>
      <c r="G36" s="74">
        <f>SUM(G32:G35)</f>
        <v>202000</v>
      </c>
      <c r="H36" s="75">
        <v>0</v>
      </c>
    </row>
    <row r="37" spans="1:8" ht="12.75">
      <c r="A37" s="5" t="s">
        <v>27</v>
      </c>
      <c r="B37" t="s">
        <v>39</v>
      </c>
      <c r="G37" s="86">
        <f>G36/360</f>
        <v>561.1111111111111</v>
      </c>
      <c r="H37" s="75">
        <v>0</v>
      </c>
    </row>
    <row r="38" spans="1:8" ht="12.75">
      <c r="A38" s="5" t="s">
        <v>28</v>
      </c>
      <c r="B38" t="s">
        <v>29</v>
      </c>
      <c r="G38" s="86">
        <v>20</v>
      </c>
      <c r="H38" s="75">
        <v>0</v>
      </c>
    </row>
    <row r="39" spans="7:8" ht="12.75">
      <c r="G39" s="74"/>
      <c r="H39" s="75"/>
    </row>
    <row r="40" spans="1:9" ht="13.5" thickBot="1">
      <c r="A40" s="22" t="s">
        <v>10</v>
      </c>
      <c r="B40" s="20" t="s">
        <v>30</v>
      </c>
      <c r="C40" s="21"/>
      <c r="D40" s="21"/>
      <c r="E40" s="21"/>
      <c r="F40" s="21"/>
      <c r="G40" s="87">
        <f>G37*G38</f>
        <v>11222.222222222223</v>
      </c>
      <c r="H40" s="87">
        <f>H38*H37</f>
        <v>0</v>
      </c>
      <c r="I40" s="6"/>
    </row>
    <row r="41" spans="1:8" ht="12.75">
      <c r="A41" t="s">
        <v>31</v>
      </c>
      <c r="G41" s="83">
        <v>478000</v>
      </c>
      <c r="H41" s="83">
        <v>0</v>
      </c>
    </row>
    <row r="42" spans="1:8" ht="12.75">
      <c r="A42" s="4" t="s">
        <v>32</v>
      </c>
      <c r="B42" t="s">
        <v>33</v>
      </c>
      <c r="G42" s="83">
        <v>120000</v>
      </c>
      <c r="H42" s="83">
        <v>0</v>
      </c>
    </row>
    <row r="43" spans="1:8" ht="12.75">
      <c r="A43" s="4" t="s">
        <v>10</v>
      </c>
      <c r="B43" t="s">
        <v>34</v>
      </c>
      <c r="G43" s="83">
        <f>G41-G42</f>
        <v>358000</v>
      </c>
      <c r="H43" s="83">
        <f>H41-H42</f>
        <v>0</v>
      </c>
    </row>
    <row r="44" spans="1:8" ht="12.75">
      <c r="A44" s="4" t="s">
        <v>27</v>
      </c>
      <c r="B44" t="s">
        <v>39</v>
      </c>
      <c r="G44" s="83">
        <f>G43/360</f>
        <v>994.4444444444445</v>
      </c>
      <c r="H44" s="83">
        <f>H43/360</f>
        <v>0</v>
      </c>
    </row>
    <row r="45" spans="1:8" ht="12.75">
      <c r="A45" s="4" t="s">
        <v>28</v>
      </c>
      <c r="B45" t="s">
        <v>35</v>
      </c>
      <c r="G45" s="88">
        <v>30</v>
      </c>
      <c r="H45" s="83">
        <v>0</v>
      </c>
    </row>
    <row r="46" spans="1:8" ht="13.5" thickBot="1">
      <c r="A46" s="19" t="s">
        <v>10</v>
      </c>
      <c r="B46" s="20" t="s">
        <v>36</v>
      </c>
      <c r="C46" s="21"/>
      <c r="D46" s="21"/>
      <c r="E46" s="21"/>
      <c r="F46" s="21"/>
      <c r="G46" s="87">
        <f>G45*G44</f>
        <v>29833.333333333332</v>
      </c>
      <c r="H46" s="87">
        <f>H45*H44</f>
        <v>0</v>
      </c>
    </row>
    <row r="47" spans="1:8" ht="12.75">
      <c r="A47" s="9"/>
      <c r="B47" s="8" t="s">
        <v>37</v>
      </c>
      <c r="C47" s="3"/>
      <c r="D47" s="3"/>
      <c r="E47" s="3"/>
      <c r="F47" s="3"/>
      <c r="G47" s="84">
        <f>G11+G19+F27+G40+G46</f>
        <v>200011.11111111112</v>
      </c>
      <c r="H47" s="89">
        <f>H11+H19+H27+H40+H46</f>
        <v>0</v>
      </c>
    </row>
  </sheetData>
  <printOptions/>
  <pageMargins left="0.75" right="0.75" top="1" bottom="1" header="0.511811023" footer="0.5118110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Doukas</dc:creator>
  <cp:keywords/>
  <dc:description/>
  <cp:lastModifiedBy>A227081</cp:lastModifiedBy>
  <dcterms:created xsi:type="dcterms:W3CDTF">2001-08-02T14:22:45Z</dcterms:created>
  <dcterms:modified xsi:type="dcterms:W3CDTF">2007-09-20T06:38:30Z</dcterms:modified>
  <cp:category/>
  <cp:version/>
  <cp:contentType/>
  <cp:contentStatus/>
</cp:coreProperties>
</file>